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<sst xmlns="http://schemas.openxmlformats.org/spreadsheetml/2006/main" count="32" uniqueCount="32">
  <si>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CATEGORII</t>
  </si>
  <si>
    <t>PNS HIV DSP</t>
  </si>
  <si>
    <t>PNS HIV CJAS</t>
  </si>
  <si>
    <t>PNS DIABET CJAS</t>
  </si>
  <si>
    <t>PNS TBC DSP</t>
  </si>
  <si>
    <t>PNS TBC CJAS</t>
  </si>
  <si>
    <t>AMBALAJE</t>
  </si>
  <si>
    <t>ELABORARI</t>
  </si>
  <si>
    <t>MEDICAMENTE</t>
  </si>
  <si>
    <t>PSIHOTROPE</t>
  </si>
  <si>
    <t>STERILE</t>
  </si>
  <si>
    <t>STUPEFIANTE</t>
  </si>
  <si>
    <t>SUBSTANTE</t>
  </si>
  <si>
    <t>Valoare consum aprilie 2013</t>
  </si>
  <si>
    <t>Valoare consum mai 2013</t>
  </si>
  <si>
    <t>PNS IZOIMUNIZARE RH</t>
  </si>
  <si>
    <t>Valoare consum iunie 2013</t>
  </si>
  <si>
    <t>Valoare consum iulie 2013</t>
  </si>
  <si>
    <t>Valoare consum aug. 2013</t>
  </si>
  <si>
    <t>Valoare consum sep. 2013</t>
  </si>
  <si>
    <t>Valoare consum oct. 2013</t>
  </si>
  <si>
    <t>Valoare consum nov. 2013</t>
  </si>
  <si>
    <t>Valoare consum dec. 2013</t>
  </si>
  <si>
    <t xml:space="preserve">CONSUM MEDICAMENTE 2013 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</si>
  <si>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</si>
  <si>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</si>
  <si>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</si>
  <si>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</si>
  <si>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</si>
  <si>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HEMOFILIE CJAS</t>
  </si>
  <si>
    <t>PNS ONCOLOGIE CJAS</t>
  </si>
  <si>
    <t>PNS MALNUTRITIE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</si>
</sst>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3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771525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868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M36"/>
  <sheetViews>
    <sheetView tabSelected="1" workbookViewId="0" topLeftCell="A7">
      <pane xSplit="1" ySplit="6" topLeftCell="B19" activePane="bottomRight" state="frozen"/>
      <selection pane="topLeft" activeCell="A7" sqref="A7"/>
      <selection pane="topRight" activeCell="B7" sqref="B7"/>
      <selection pane="bottomLeft" activeCell="A13" sqref="A13"/>
      <selection pane="bottomRight" activeCell="G37" sqref="G37"/>
    </sheetView>
  </sheetViews>
  <sheetFormatPr defaultColWidth="9.140625" defaultRowHeight="12.75"/>
  <cols>
    <col min="1" max="1" width="32.57421875" style="0" customWidth="1"/>
    <col min="2" max="2" width="11.140625" style="0" customWidth="1"/>
    <col min="3" max="3" width="10.7109375" style="0" customWidth="1"/>
    <col min="4" max="4" width="10.00390625" style="0" customWidth="1"/>
    <col min="5" max="6" width="11.00390625" style="0" customWidth="1"/>
    <col min="7" max="7" width="11.28125" style="0" customWidth="1"/>
    <col min="8" max="8" width="10.421875" style="0" customWidth="1"/>
    <col min="9" max="9" width="10.57421875" style="0" customWidth="1"/>
    <col min="10" max="10" width="11.7109375" style="0" customWidth="1"/>
  </cols>
  <sheetData>
    <row r="9" ht="12.75">
      <c r="D9" t="s">
        <v>23</v>
      </c>
    </row>
    <row r="11" spans="1:13" s="8" customFormat="1" ht="44.25" customHeight="1">
      <c r="A11" s="10" t="s">
        <v>0</v>
      </c>
      <c r="B11" s="6" t="s">
        <v>13</v>
      </c>
      <c r="C11" s="6" t="s">
        <v>14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6" t="s">
        <v>21</v>
      </c>
      <c r="J11" s="6" t="s">
        <v>22</v>
      </c>
      <c r="K11" s="7"/>
      <c r="L11" s="7"/>
      <c r="M11" s="7"/>
    </row>
    <row r="12" spans="1:10" s="4" customFormat="1" ht="25.5">
      <c r="A12" s="12" t="s">
        <v>25</v>
      </c>
      <c r="B12" s="5">
        <f>SUM(B13:B29)</f>
        <v>738718.83</v>
      </c>
      <c r="C12" s="5">
        <f aca="true" t="shared" si="0" ref="C12:J12">SUM(C13:C29)</f>
        <v>558891.34</v>
      </c>
      <c r="D12" s="5">
        <f t="shared" si="0"/>
        <v>588245.9899999999</v>
      </c>
      <c r="E12" s="5">
        <f t="shared" si="0"/>
        <v>591936.3599999999</v>
      </c>
      <c r="F12" s="5">
        <f t="shared" si="0"/>
        <v>0</v>
      </c>
      <c r="G12" s="5">
        <f t="shared" si="0"/>
        <v>0</v>
      </c>
      <c r="H12" s="5">
        <f t="shared" si="0"/>
        <v>0</v>
      </c>
      <c r="I12" s="5">
        <f t="shared" si="0"/>
        <v>0</v>
      </c>
      <c r="J12" s="5">
        <f t="shared" si="0"/>
        <v>0</v>
      </c>
    </row>
    <row r="13" spans="1:10" s="4" customFormat="1" ht="12.75">
      <c r="A13" s="11" t="s">
        <v>24</v>
      </c>
      <c r="B13" s="5"/>
      <c r="C13" s="5"/>
      <c r="D13" s="5"/>
      <c r="E13" s="5"/>
      <c r="F13" s="5"/>
      <c r="G13" s="5"/>
      <c r="H13" s="5"/>
      <c r="I13" s="5"/>
      <c r="J13" s="5"/>
    </row>
    <row r="14" spans="1:13" ht="12.75">
      <c r="A14" s="2" t="s">
        <v>6</v>
      </c>
      <c r="B14" s="3">
        <v>224.23</v>
      </c>
      <c r="C14" s="3">
        <v>125.27</v>
      </c>
      <c r="D14" s="3">
        <v>193.26</v>
      </c>
      <c r="E14" s="3">
        <v>423.19</v>
      </c>
      <c r="F14" s="3"/>
      <c r="G14" s="3"/>
      <c r="H14" s="3"/>
      <c r="I14" s="3"/>
      <c r="J14" s="3"/>
      <c r="K14" s="1"/>
      <c r="L14" s="1"/>
      <c r="M14" s="1"/>
    </row>
    <row r="15" spans="1:13" ht="12.75">
      <c r="A15" s="2" t="s">
        <v>7</v>
      </c>
      <c r="B15" s="3">
        <v>4165.16</v>
      </c>
      <c r="C15" s="3">
        <v>3239.72</v>
      </c>
      <c r="D15" s="3">
        <v>3664.28</v>
      </c>
      <c r="E15" s="3">
        <v>5139.22</v>
      </c>
      <c r="F15" s="3"/>
      <c r="G15" s="3"/>
      <c r="H15" s="3"/>
      <c r="I15" s="3"/>
      <c r="J15" s="3"/>
      <c r="K15" s="1"/>
      <c r="L15" s="1"/>
      <c r="M15" s="1"/>
    </row>
    <row r="16" spans="1:13" ht="12.75">
      <c r="A16" s="2" t="s">
        <v>8</v>
      </c>
      <c r="B16" s="3">
        <f>403640.75-1944.4+0.11</f>
        <v>401696.45999999996</v>
      </c>
      <c r="C16" s="3">
        <f>294985.71-388.88+1.92</f>
        <v>294598.75</v>
      </c>
      <c r="D16" s="3">
        <v>309533.6</v>
      </c>
      <c r="E16" s="3">
        <f>315054.06-777.76-158.56-4085.93</f>
        <v>310031.81</v>
      </c>
      <c r="F16" s="3"/>
      <c r="G16" s="3"/>
      <c r="H16" s="3"/>
      <c r="I16" s="3"/>
      <c r="J16" s="3"/>
      <c r="K16" s="1"/>
      <c r="L16" s="1"/>
      <c r="M16" s="1"/>
    </row>
    <row r="17" spans="1:13" ht="12.75">
      <c r="A17" s="2" t="s">
        <v>9</v>
      </c>
      <c r="B17" s="3">
        <v>2144.33</v>
      </c>
      <c r="C17" s="3">
        <v>1900.07</v>
      </c>
      <c r="D17" s="3">
        <v>1731.16</v>
      </c>
      <c r="E17" s="3">
        <v>2053.92</v>
      </c>
      <c r="F17" s="3"/>
      <c r="G17" s="3"/>
      <c r="H17" s="3"/>
      <c r="I17" s="3"/>
      <c r="J17" s="3"/>
      <c r="K17" s="1"/>
      <c r="L17" s="1"/>
      <c r="M17" s="1"/>
    </row>
    <row r="18" spans="1:13" ht="12.75">
      <c r="A18" s="2" t="s">
        <v>10</v>
      </c>
      <c r="B18" s="3">
        <v>34873.85</v>
      </c>
      <c r="C18" s="3">
        <v>20121.67</v>
      </c>
      <c r="D18" s="3">
        <v>28897.14</v>
      </c>
      <c r="E18" s="3">
        <v>23859.19</v>
      </c>
      <c r="F18" s="3"/>
      <c r="G18" s="3"/>
      <c r="H18" s="3"/>
      <c r="I18" s="3"/>
      <c r="J18" s="3"/>
      <c r="K18" s="1"/>
      <c r="L18" s="1"/>
      <c r="M18" s="1"/>
    </row>
    <row r="19" spans="1:13" ht="12.75">
      <c r="A19" s="2" t="s">
        <v>11</v>
      </c>
      <c r="B19" s="3">
        <v>333.57</v>
      </c>
      <c r="C19" s="3">
        <v>858.38</v>
      </c>
      <c r="D19" s="3">
        <v>616.37</v>
      </c>
      <c r="E19" s="3">
        <v>892.55</v>
      </c>
      <c r="F19" s="3"/>
      <c r="G19" s="3"/>
      <c r="H19" s="3"/>
      <c r="I19" s="3"/>
      <c r="J19" s="3"/>
      <c r="K19" s="1"/>
      <c r="L19" s="1"/>
      <c r="M19" s="1"/>
    </row>
    <row r="20" spans="1:13" ht="12.75">
      <c r="A20" s="2" t="s">
        <v>12</v>
      </c>
      <c r="B20" s="3">
        <v>338.7</v>
      </c>
      <c r="C20" s="3">
        <v>748.46</v>
      </c>
      <c r="D20" s="3">
        <v>944.52</v>
      </c>
      <c r="E20" s="3">
        <v>1577.39</v>
      </c>
      <c r="F20" s="3"/>
      <c r="G20" s="3"/>
      <c r="H20" s="3"/>
      <c r="I20" s="3"/>
      <c r="J20" s="3"/>
      <c r="K20" s="1"/>
      <c r="L20" s="1"/>
      <c r="M20" s="1"/>
    </row>
    <row r="21" spans="1:13" ht="12.75">
      <c r="A21" s="2" t="s">
        <v>1</v>
      </c>
      <c r="B21" s="3">
        <v>46026.78</v>
      </c>
      <c r="C21" s="3">
        <v>52780.3</v>
      </c>
      <c r="D21" s="3">
        <v>56290.14</v>
      </c>
      <c r="E21" s="3">
        <v>51486.88</v>
      </c>
      <c r="F21" s="3"/>
      <c r="G21" s="3"/>
      <c r="H21" s="3"/>
      <c r="I21" s="3"/>
      <c r="J21" s="3"/>
      <c r="K21" s="1"/>
      <c r="L21" s="1"/>
      <c r="M21" s="1"/>
    </row>
    <row r="22" spans="1:13" ht="12.75">
      <c r="A22" s="2" t="s">
        <v>2</v>
      </c>
      <c r="B22" s="3">
        <f>48955.47-46026.78</f>
        <v>2928.6900000000023</v>
      </c>
      <c r="C22" s="3"/>
      <c r="D22" s="3">
        <v>0</v>
      </c>
      <c r="E22" s="3">
        <v>347.99</v>
      </c>
      <c r="F22" s="3"/>
      <c r="G22" s="3"/>
      <c r="H22" s="3"/>
      <c r="I22" s="3"/>
      <c r="J22" s="3"/>
      <c r="K22" s="1"/>
      <c r="L22" s="1"/>
      <c r="M22" s="1"/>
    </row>
    <row r="23" spans="1:13" ht="12.75">
      <c r="A23" s="2" t="s">
        <v>30</v>
      </c>
      <c r="B23" s="3">
        <f>205954.91+33437.4+0.02</f>
        <v>239392.33</v>
      </c>
      <c r="C23" s="3">
        <f>152922.11+21509.22</f>
        <v>174431.33</v>
      </c>
      <c r="D23" s="3">
        <v>183629.71</v>
      </c>
      <c r="E23" s="3">
        <f>21713.71+170933.52</f>
        <v>192647.22999999998</v>
      </c>
      <c r="F23" s="3"/>
      <c r="G23" s="3"/>
      <c r="H23" s="3"/>
      <c r="I23" s="3"/>
      <c r="J23" s="3"/>
      <c r="K23" s="1"/>
      <c r="L23" s="1"/>
      <c r="M23" s="1"/>
    </row>
    <row r="24" spans="1:13" ht="12.75">
      <c r="A24" s="2" t="s">
        <v>29</v>
      </c>
      <c r="B24" s="3"/>
      <c r="C24" s="3">
        <v>6805.2</v>
      </c>
      <c r="D24" s="3">
        <v>0</v>
      </c>
      <c r="E24" s="3">
        <v>0</v>
      </c>
      <c r="F24" s="3"/>
      <c r="G24" s="3"/>
      <c r="H24" s="3"/>
      <c r="I24" s="3"/>
      <c r="J24" s="3"/>
      <c r="K24" s="1"/>
      <c r="L24" s="1"/>
      <c r="M24" s="1"/>
    </row>
    <row r="25" spans="1:13" ht="12.75">
      <c r="A25" s="2" t="s">
        <v>15</v>
      </c>
      <c r="B25" s="3">
        <v>1944.4</v>
      </c>
      <c r="C25" s="3">
        <v>388.88</v>
      </c>
      <c r="D25" s="3">
        <v>388.88</v>
      </c>
      <c r="E25" s="3">
        <v>777.76</v>
      </c>
      <c r="F25" s="3"/>
      <c r="G25" s="3"/>
      <c r="H25" s="3"/>
      <c r="I25" s="3"/>
      <c r="J25" s="3"/>
      <c r="K25" s="1"/>
      <c r="L25" s="1"/>
      <c r="M25" s="1"/>
    </row>
    <row r="26" spans="1:13" ht="12.75">
      <c r="A26" s="2" t="s">
        <v>31</v>
      </c>
      <c r="B26" s="3"/>
      <c r="C26" s="3"/>
      <c r="D26" s="3">
        <v>6.94</v>
      </c>
      <c r="E26" s="3">
        <v>158.56</v>
      </c>
      <c r="F26" s="3"/>
      <c r="G26" s="3"/>
      <c r="H26" s="3"/>
      <c r="I26" s="3"/>
      <c r="J26" s="3"/>
      <c r="K26" s="1"/>
      <c r="L26" s="1"/>
      <c r="M26" s="1"/>
    </row>
    <row r="27" spans="1:13" ht="12.75">
      <c r="A27" s="2" t="s">
        <v>3</v>
      </c>
      <c r="B27" s="3">
        <v>476.35</v>
      </c>
      <c r="C27" s="3">
        <v>329.95</v>
      </c>
      <c r="D27" s="3">
        <v>91.55</v>
      </c>
      <c r="E27" s="3">
        <v>135.44</v>
      </c>
      <c r="F27" s="3"/>
      <c r="G27" s="3"/>
      <c r="H27" s="3"/>
      <c r="I27" s="3"/>
      <c r="J27" s="3"/>
      <c r="K27" s="1"/>
      <c r="L27" s="1"/>
      <c r="M27" s="1"/>
    </row>
    <row r="28" spans="1:13" ht="12.75">
      <c r="A28" s="2" t="s">
        <v>4</v>
      </c>
      <c r="B28" s="3">
        <f>2241.24</f>
        <v>2241.24</v>
      </c>
      <c r="C28" s="3">
        <v>1626.18</v>
      </c>
      <c r="D28" s="3">
        <v>1371.21</v>
      </c>
      <c r="E28" s="3">
        <v>1568.86</v>
      </c>
      <c r="F28" s="3"/>
      <c r="G28" s="3"/>
      <c r="H28" s="3"/>
      <c r="I28" s="3"/>
      <c r="J28" s="3"/>
      <c r="K28" s="1"/>
      <c r="L28" s="1"/>
      <c r="M28" s="1"/>
    </row>
    <row r="29" spans="1:13" ht="12.75">
      <c r="A29" s="2" t="s">
        <v>5</v>
      </c>
      <c r="B29" s="3">
        <f>4173.98-2241.24</f>
        <v>1932.7399999999998</v>
      </c>
      <c r="C29" s="3">
        <f>2563.36-1626.18</f>
        <v>937.1800000000001</v>
      </c>
      <c r="D29" s="3">
        <v>887.23</v>
      </c>
      <c r="E29" s="3">
        <v>836.37</v>
      </c>
      <c r="F29" s="3"/>
      <c r="G29" s="3"/>
      <c r="H29" s="3"/>
      <c r="I29" s="3"/>
      <c r="J29" s="3"/>
      <c r="K29" s="1"/>
      <c r="L29" s="1"/>
      <c r="M29" s="1"/>
    </row>
    <row r="30" spans="1:10" s="4" customFormat="1" ht="12.75">
      <c r="A30" s="11" t="s">
        <v>26</v>
      </c>
      <c r="B30" s="5">
        <f>SUM(B14:B29)</f>
        <v>738718.83</v>
      </c>
      <c r="C30" s="5">
        <f aca="true" t="shared" si="1" ref="C30:J30">SUM(C14:C29)</f>
        <v>558891.34</v>
      </c>
      <c r="D30" s="5">
        <f t="shared" si="1"/>
        <v>588245.9899999999</v>
      </c>
      <c r="E30" s="5">
        <f t="shared" si="1"/>
        <v>591936.3599999999</v>
      </c>
      <c r="F30" s="5">
        <f t="shared" si="1"/>
        <v>0</v>
      </c>
      <c r="G30" s="5">
        <f t="shared" si="1"/>
        <v>0</v>
      </c>
      <c r="H30" s="5">
        <f t="shared" si="1"/>
        <v>0</v>
      </c>
      <c r="I30" s="5">
        <f t="shared" si="1"/>
        <v>0</v>
      </c>
      <c r="J30" s="5">
        <f t="shared" si="1"/>
        <v>0</v>
      </c>
    </row>
    <row r="31" spans="1:10" ht="12.75">
      <c r="A31" s="9" t="s">
        <v>28</v>
      </c>
      <c r="B31" s="3">
        <f aca="true" t="shared" si="2" ref="B31:J31">B30-B32</f>
        <v>688506.4099999999</v>
      </c>
      <c r="C31" s="3">
        <f t="shared" si="2"/>
        <v>504095.98</v>
      </c>
      <c r="D31" s="3">
        <f t="shared" si="2"/>
        <v>530188.8199999998</v>
      </c>
      <c r="E31" s="3">
        <f t="shared" si="2"/>
        <v>538102.8599999999</v>
      </c>
      <c r="F31" s="3">
        <f t="shared" si="2"/>
        <v>0</v>
      </c>
      <c r="G31" s="3">
        <f t="shared" si="2"/>
        <v>0</v>
      </c>
      <c r="H31" s="3">
        <f t="shared" si="2"/>
        <v>0</v>
      </c>
      <c r="I31" s="3">
        <f t="shared" si="2"/>
        <v>0</v>
      </c>
      <c r="J31" s="3">
        <f t="shared" si="2"/>
        <v>0</v>
      </c>
    </row>
    <row r="32" spans="1:10" ht="12.75">
      <c r="A32" s="9" t="s">
        <v>27</v>
      </c>
      <c r="B32" s="3">
        <f>B21+B25+B28</f>
        <v>50212.42</v>
      </c>
      <c r="C32" s="3">
        <f>C21+C25+C28</f>
        <v>54795.36</v>
      </c>
      <c r="D32" s="3">
        <f>D21+D25+D26+D28</f>
        <v>58057.17</v>
      </c>
      <c r="E32" s="3">
        <f aca="true" t="shared" si="3" ref="E32:J32">E21+E25+E28</f>
        <v>53833.5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</row>
    <row r="34" spans="4:5" ht="12.75">
      <c r="D34" s="1"/>
      <c r="E34" s="1"/>
    </row>
    <row r="35" ht="12.75">
      <c r="D35" s="1"/>
    </row>
    <row r="36" spans="4:5" ht="12.75">
      <c r="D36" s="1"/>
      <c r="E36" s="1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2013-07-01T09:52:33Z</cp:lastPrinted>
  <dcterms:created xsi:type="dcterms:W3CDTF">2013-07-01T07:06:16Z</dcterms:created>
  <dcterms:modified xsi:type="dcterms:W3CDTF">2013-08-07T11:44:37Z</dcterms:modified>
  <cp:category/>
  <cp:version/>
  <cp:contentType/>
  <cp:contentStatus/>
</cp:coreProperties>
</file>